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masla\OneDrive\Documents\Desktop\Solar installation prosperis\"/>
    </mc:Choice>
  </mc:AlternateContent>
  <xr:revisionPtr revIDLastSave="0" documentId="13_ncr:1_{CEF6C8CE-64C1-405B-912F-37A86FF9C27F}" xr6:coauthVersionLast="47" xr6:coauthVersionMax="47" xr10:uidLastSave="{00000000-0000-0000-0000-000000000000}"/>
  <bookViews>
    <workbookView xWindow="-108" yWindow="-108" windowWidth="23256" windowHeight="12456" xr2:uid="{6153ED90-26BE-FA4F-BE00-3E8D6C3335DC}"/>
  </bookViews>
  <sheets>
    <sheet name="BoQs Taleh,Fiqi Fuliyeh" sheetId="11" r:id="rId1"/>
  </sheets>
  <externalReferences>
    <externalReference r:id="rId2"/>
    <externalReference r:id="rId3"/>
    <externalReference r:id="rId4"/>
  </externalReferences>
  <definedNames>
    <definedName name="account_names">'[1]chart of accounts'!$B$3:$B$116</definedName>
    <definedName name="Allowances" localSheetId="0">#REF!</definedName>
    <definedName name="Allowances">#REF!</definedName>
    <definedName name="Allowances1" localSheetId="0">#REF!</definedName>
    <definedName name="Allowances1">#REF!</definedName>
    <definedName name="DME_BeforeCloseCompleted_NRC_20579_2_.xls" hidden="1">"False"</definedName>
    <definedName name="DME_BeforeCloseCompleted_NRC_58752_4_.xls" hidden="1">"False"</definedName>
    <definedName name="DME_Dirty" hidden="1">"True"</definedName>
    <definedName name="DME_Dirty_NRC_20579_2_.xls" hidden="1">"True"</definedName>
    <definedName name="DME_Dirty_NRC_58752_4_.xls" hidden="1">"True"</definedName>
    <definedName name="DME_DocumentFlags" hidden="1">"1"</definedName>
    <definedName name="DME_DocumentFlags_NRC_20579_2_.xls" hidden="1">"1"</definedName>
    <definedName name="DME_DocumentFlags_NRC_58752_4_.xls" hidden="1">"1"</definedName>
    <definedName name="DME_DocumentID" hidden="1">"::ODMA\DME-MSE\NRC-58752"</definedName>
    <definedName name="DME_DocumentID_NRC_20579_2_.xls" hidden="1">"::ODMA\DME-MSE\NRC-20579"</definedName>
    <definedName name="DME_DocumentID_NRC_58752_4_.xls" hidden="1">"::ODMA\DME-MSE\NRC-58752"</definedName>
    <definedName name="DME_DocumentOpened" hidden="1">"True"</definedName>
    <definedName name="DME_DocumentOpened_NRC_20579_2_.xls" hidden="1">"True"</definedName>
    <definedName name="DME_DocumentOpened_NRC_58752_4_.xls" hidden="1">"True"</definedName>
    <definedName name="DME_DocumentTitle" hidden="1">"NRC-58752 - P-info Budgeting Template ECHO"</definedName>
    <definedName name="DME_DocumentTitle_NRC_20579_2_.xls" hidden="1">"NRC-20579 - P-info Budgeting Template"</definedName>
    <definedName name="DME_DocumentTitle_NRC_58752_4_.xls" hidden="1">"NRC-58752 - P-info Budgeting Template ECHO"</definedName>
    <definedName name="DME_LocalFile" hidden="1">"False"</definedName>
    <definedName name="DME_LocalFile_NRC_20579_2_.xls" hidden="1">"False"</definedName>
    <definedName name="DME_LocalFile_NRC_58752_4_.xls" hidden="1">"False"</definedName>
    <definedName name="DME_NextWindowNumber" hidden="1">"2"</definedName>
    <definedName name="DME_NextWindowNumber_NRC_20579_2_.xls" hidden="1">"2"</definedName>
    <definedName name="DME_NextWindowNumber_NRC_58752_4_.xls" hidden="1">"2"</definedName>
    <definedName name="DME_ODMALinks1" hidden="1">"::ODMA\DME-MSE\NRC-61199=M:\DOCUME~1\IRGJ@1~1\LOCALS~1\Temp\13\Dme\NRC-61199.xls"</definedName>
    <definedName name="DME_ODMALinksCount" hidden="1">"1"</definedName>
    <definedName name="Increment" localSheetId="0">'[2]National Staff payroll'!#REF!</definedName>
    <definedName name="Increment">'[2]National Staff payroll'!#REF!</definedName>
    <definedName name="_xlnm.Print_Area" localSheetId="0">'BoQs Taleh,Fiqi Fuliyeh'!#REF!</definedName>
    <definedName name="Z_70AE6EEF_728F_4937_9967_754A20797C6A_.wvu.PrintArea">[3]Summary!$B$1:$J$31</definedName>
    <definedName name="Z_70AE6EEF_728F_4937_9967_754A20797C6A_.wvu.PrintTitles">[3]Summary!$B$6:$J$6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 i="11" l="1"/>
  <c r="D35" i="11"/>
  <c r="D34" i="11"/>
  <c r="D26" i="11"/>
  <c r="D25" i="11"/>
  <c r="D24" i="11"/>
  <c r="D16" i="11"/>
  <c r="D15" i="11"/>
  <c r="D14" i="11"/>
  <c r="F19" i="11" l="1"/>
  <c r="F39" i="11"/>
  <c r="F29" i="11"/>
  <c r="F40" i="11" l="1"/>
</calcChain>
</file>

<file path=xl/sharedStrings.xml><?xml version="1.0" encoding="utf-8"?>
<sst xmlns="http://schemas.openxmlformats.org/spreadsheetml/2006/main" count="66" uniqueCount="28">
  <si>
    <t xml:space="preserve">ANNEX NO: 1 - NIS BOQ </t>
  </si>
  <si>
    <t>Item</t>
  </si>
  <si>
    <t>Description</t>
  </si>
  <si>
    <t>Unit</t>
  </si>
  <si>
    <t>Qty</t>
  </si>
  <si>
    <t>Unit Price (USD)</t>
  </si>
  <si>
    <t>Total Price (USD)</t>
  </si>
  <si>
    <t>Mobilisation, preliminary works, clearing of site , site establishment including  all required necessary construction materials and tools.</t>
  </si>
  <si>
    <t>Pole</t>
  </si>
  <si>
    <t>Earthwork in excavation of trench for foundation of the pole, in all kinds of soil and not exceeding 1.2m depth and the Area is (0.7*0.7)m², including dressing of bottom and sides of trenches. Stack excavated soil clear from edges of excavation, disposal of surplus soil out of site as directed by engineer.</t>
  </si>
  <si>
    <t>m³</t>
  </si>
  <si>
    <t xml:space="preserve">Plain Cement concrete providing stirrups holding the four bars used to hold the solar plate through bolts for column foundation of the pole,debth is 1.2m of the hole plus 0.8m above the ground level, at the top the area is (50*50)m² and total area up to the surface is (0.7*0.7)m²with cement concrete 1:2:4 (1 cement : 2 clean coarse sand : 4 stone aggregate of 25mm down) </t>
  </si>
  <si>
    <t>Welding of anchor bolts with 4 stirrups</t>
  </si>
  <si>
    <t>Pcs</t>
  </si>
  <si>
    <t>Electrical and Mechanical works for the installation of the complete pole onto the concrete foundation with proper wiring. This includes crane renting for mounting the pole</t>
  </si>
  <si>
    <t>Days</t>
  </si>
  <si>
    <t>Security fees during the installation period</t>
  </si>
  <si>
    <t>Project: 2522307</t>
  </si>
  <si>
    <t>Donor: RNE/SDC</t>
  </si>
  <si>
    <t>Total for the Concrete Foundation &amp; installation of 40 Solar Street Lights in Taleh</t>
  </si>
  <si>
    <t xml:space="preserve">Total for the Concrete Foundation &amp; installation of 20 Solar Street Lights in Fiqi fuliyeh </t>
  </si>
  <si>
    <t xml:space="preserve">Total for the Concrete Foundation &amp; installation of 15 Solar Street Lights in Biyogadud  </t>
  </si>
  <si>
    <t>Date: 23/07/2026</t>
  </si>
  <si>
    <t>Grand Total for the Concrete Foundation &amp; installation of 75 Solar Street Lights - All 3 locations</t>
  </si>
  <si>
    <t>BoQ for PROSPERIS distribution and installation of Solar Streetlights in North East locations - 75 SSL</t>
  </si>
  <si>
    <t>1. BoQ for the Concrete Foundation and Installation of 40 Solar Street Lights in Taleh</t>
  </si>
  <si>
    <t xml:space="preserve">2. BoQ for the Concrete Foundation and Installation of 20 Solar Street Lights in Fiqi fuliyeh </t>
  </si>
  <si>
    <t xml:space="preserve">3. BoQ for the Concrete Foundation and Installation of 15 Solar Street Lights in Biyogadud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</si>
</sst>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4" formatCode="_(&quot;$&quot;* #,##0.00_);_(&quot;$&quot;* \(#,##0.00\);_(&quot;$&quot;* &quot;-&quot;??_);_(@_)"/>
    <numFmt numFmtId="43" formatCode="_(* #,##0.00_);_(* \(#,##0.00\);_(* &quot;-&quot;??_);_(@_)"/>
    <numFmt numFmtId="164" formatCode="_-[$$-409]* #,##0.00_ ;_-[$$-409]* \-#,##0.00\ ;_-[$$-409]* &quot;-&quot;??_ ;_-@_ "/>
    <numFmt numFmtId="165" formatCode="_-* #,##0.00_-;\-* #,##0.00_-;_-* &quot;-&quot;??_-;_-@_-"/>
  </numFmts>
  <fonts count="11" x14ac:knownFonts="1">
    <font>
      <sz val="12"/>
      <color theme="1"/>
      <name val="Aptos Narrow"/>
      <family val="2"/>
      <scheme val="minor"/>
    </font>
    <font>
      <sz val="12"/>
      <color theme="1"/>
      <name val="Aptos Narrow"/>
      <family val="2"/>
      <scheme val="minor"/>
    </font>
    <font>
      <b/>
      <sz val="12"/>
      <color theme="1"/>
      <name val="Aptos Narrow"/>
      <family val="2"/>
      <scheme val="minor"/>
    </font>
    <font>
      <sz val="11"/>
      <color theme="1"/>
      <name val="Aptos Narrow"/>
      <family val="2"/>
      <scheme val="minor"/>
    </font>
    <font>
      <sz val="10"/>
      <name val="Arial"/>
      <family val="2"/>
    </font>
    <font>
      <b/>
      <sz val="12"/>
      <name val="Arial"/>
      <family val="2"/>
    </font>
    <font>
      <b/>
      <sz val="12"/>
      <name val="Aptos Narrow"/>
      <family val="2"/>
      <scheme val="minor"/>
    </font>
    <font>
      <b/>
      <sz val="14"/>
      <color rgb="FF000000"/>
      <name val="Calibri Light"/>
      <family val="2"/>
    </font>
    <font>
      <b/>
      <sz val="11"/>
      <color rgb="FF000000"/>
      <name val="Calibri Light"/>
      <family val="2"/>
    </font>
    <font>
      <sz val="11"/>
      <color rgb="FF000000"/>
      <name val="Calibri Light"/>
      <family val="2"/>
    </font>
    <font>
      <sz val="11"/>
      <name val="Calibri Light"/>
      <family val="2"/>
    </font>
  </fonts>
  <fills count="6">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9" tint="0.79998168889431442"/>
        <bgColor indexed="64"/>
      </patternFill>
    </fill>
  </fills>
  <borders count="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10">
    <xf numFmtId="0" fontId="0" fillId="0" borderId="0"/>
    <xf numFmtId="41" fontId="1" fillId="0" borderId="0" applyFont="0" applyFill="0" applyBorder="0" applyAlignment="0" applyProtection="0"/>
    <xf numFmtId="0" fontId="3" fillId="0" borderId="0"/>
    <xf numFmtId="44" fontId="4" fillId="0" borderId="0" applyFont="0" applyFill="0" applyBorder="0" applyAlignment="0" applyProtection="0"/>
    <xf numFmtId="0" fontId="3" fillId="0" borderId="0">
      <alignment vertical="center"/>
    </xf>
    <xf numFmtId="0" fontId="3" fillId="0" borderId="0" applyFont="0" applyFill="0" applyBorder="0" applyAlignment="0" applyProtection="0"/>
    <xf numFmtId="0" fontId="3" fillId="0" borderId="0"/>
    <xf numFmtId="165"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cellStyleXfs>
  <cellXfs count="30">
    <xf numFmtId="0" fontId="0" fillId="0" borderId="0" xfId="0"/>
    <xf numFmtId="0" fontId="3" fillId="0" borderId="0" xfId="2"/>
    <xf numFmtId="43" fontId="3" fillId="0" borderId="0" xfId="2" applyNumberFormat="1"/>
    <xf numFmtId="43" fontId="4" fillId="0" borderId="0" xfId="3" applyNumberFormat="1"/>
    <xf numFmtId="0" fontId="3" fillId="0" borderId="0" xfId="4" applyAlignment="1"/>
    <xf numFmtId="0" fontId="5" fillId="0" borderId="0" xfId="5" applyFont="1" applyAlignment="1">
      <alignment horizontal="left" vertical="center"/>
    </xf>
    <xf numFmtId="0" fontId="5" fillId="0" borderId="0" xfId="5" applyFont="1" applyAlignment="1">
      <alignment horizontal="center" vertical="center" wrapText="1"/>
    </xf>
    <xf numFmtId="0" fontId="6" fillId="0" borderId="0" xfId="5" applyFont="1" applyAlignment="1">
      <alignment horizontal="left" vertical="center"/>
    </xf>
    <xf numFmtId="0" fontId="1" fillId="0" borderId="0" xfId="4" applyFont="1" applyAlignment="1"/>
    <xf numFmtId="43" fontId="1" fillId="0" borderId="0" xfId="4" applyNumberFormat="1" applyFont="1" applyAlignment="1"/>
    <xf numFmtId="43" fontId="1" fillId="0" borderId="0" xfId="3" applyNumberFormat="1" applyFont="1"/>
    <xf numFmtId="164" fontId="2" fillId="0" borderId="0" xfId="4" applyNumberFormat="1" applyFont="1" applyAlignment="1">
      <alignment horizontal="left"/>
    </xf>
    <xf numFmtId="0" fontId="8" fillId="3" borderId="4" xfId="6" applyFont="1" applyFill="1" applyBorder="1" applyAlignment="1">
      <alignment horizontal="center" vertical="center" wrapText="1"/>
    </xf>
    <xf numFmtId="0" fontId="8" fillId="3" borderId="4" xfId="6" applyFont="1" applyFill="1" applyBorder="1" applyAlignment="1">
      <alignment vertical="center" wrapText="1"/>
    </xf>
    <xf numFmtId="0" fontId="9" fillId="0" borderId="4" xfId="6" applyFont="1" applyBorder="1" applyAlignment="1">
      <alignment horizontal="center" vertical="center" wrapText="1"/>
    </xf>
    <xf numFmtId="0" fontId="9" fillId="0" borderId="4" xfId="6" applyFont="1" applyBorder="1" applyAlignment="1">
      <alignment vertical="center" wrapText="1"/>
    </xf>
    <xf numFmtId="44" fontId="9" fillId="0" borderId="4" xfId="7" applyNumberFormat="1" applyFont="1" applyBorder="1" applyAlignment="1">
      <alignment horizontal="center" vertical="center" wrapText="1"/>
    </xf>
    <xf numFmtId="44" fontId="8" fillId="4" borderId="4" xfId="6" applyNumberFormat="1" applyFont="1" applyFill="1" applyBorder="1" applyAlignment="1">
      <alignment horizontal="center" vertical="center" wrapText="1"/>
    </xf>
    <xf numFmtId="165" fontId="3" fillId="0" borderId="0" xfId="2" applyNumberFormat="1"/>
    <xf numFmtId="41" fontId="1" fillId="0" borderId="0" xfId="1" applyFont="1" applyAlignment="1"/>
    <xf numFmtId="165" fontId="10" fillId="0" borderId="4" xfId="8" applyFont="1" applyBorder="1" applyAlignment="1">
      <alignment horizontal="center" vertical="center" wrapText="1"/>
    </xf>
    <xf numFmtId="44" fontId="3" fillId="0" borderId="0" xfId="2" applyNumberFormat="1"/>
    <xf numFmtId="0" fontId="8" fillId="4" borderId="4" xfId="6" applyFont="1" applyFill="1" applyBorder="1" applyAlignment="1">
      <alignment horizontal="center" vertical="center" wrapText="1"/>
    </xf>
    <xf numFmtId="0" fontId="3" fillId="0" borderId="0" xfId="2" applyAlignment="1">
      <alignment horizontal="center"/>
    </xf>
    <xf numFmtId="164" fontId="2" fillId="5" borderId="7" xfId="4" applyNumberFormat="1" applyFont="1" applyFill="1" applyBorder="1" applyAlignment="1">
      <alignment horizontal="center" vertical="center"/>
    </xf>
    <xf numFmtId="164" fontId="2" fillId="5" borderId="6" xfId="4" applyNumberFormat="1" applyFont="1" applyFill="1" applyBorder="1" applyAlignment="1">
      <alignment horizontal="center" vertical="center"/>
    </xf>
    <xf numFmtId="164" fontId="2" fillId="5" borderId="5" xfId="4" applyNumberFormat="1" applyFont="1" applyFill="1" applyBorder="1" applyAlignment="1">
      <alignment horizontal="center" vertical="center"/>
    </xf>
    <xf numFmtId="0" fontId="7" fillId="2" borderId="1" xfId="6" applyFont="1" applyFill="1" applyBorder="1" applyAlignment="1">
      <alignment horizontal="center" vertical="center" wrapText="1"/>
    </xf>
    <xf numFmtId="0" fontId="7" fillId="2" borderId="2" xfId="6" applyFont="1" applyFill="1" applyBorder="1" applyAlignment="1">
      <alignment horizontal="center" vertical="center" wrapText="1"/>
    </xf>
    <xf numFmtId="0" fontId="7" fillId="2" borderId="3" xfId="6" applyFont="1" applyFill="1" applyBorder="1" applyAlignment="1">
      <alignment horizontal="center" vertical="center" wrapText="1"/>
    </xf>
  </cellXfs>
  <cellStyles count="10">
    <cellStyle name="Comma [0]" xfId="1" builtinId="6"/>
    <cellStyle name="Comma 4" xfId="5" xr:uid="{E18D192B-C4E4-3D47-AB3E-30752BC7B85C}"/>
    <cellStyle name="Comma 7" xfId="7" xr:uid="{6F767850-9499-1043-ACC1-28870325EA4A}"/>
    <cellStyle name="Comma 7 2" xfId="8" xr:uid="{F6B68FF6-AE92-B849-9CFA-69CA3F648028}"/>
    <cellStyle name="Currency 2" xfId="3" xr:uid="{9365BA37-6706-4846-9352-984CD509D8DA}"/>
    <cellStyle name="Currency 3" xfId="9" xr:uid="{840F1F10-9F81-D84E-B7F3-E3888D41BD63}"/>
    <cellStyle name="Normal" xfId="0" builtinId="0"/>
    <cellStyle name="Normal 6" xfId="4" xr:uid="{31E42934-3389-0741-8897-19BE6153395B}"/>
    <cellStyle name="Normal 7 2 2" xfId="2" xr:uid="{D22BD054-71FB-3242-96CC-9954A492397E}"/>
    <cellStyle name="Normal 9" xfId="6" xr:uid="{0787FF02-B758-3E48-8CBA-D6BEF3AD34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4203363</xdr:colOff>
      <xdr:row>2</xdr:row>
      <xdr:rowOff>72887</xdr:rowOff>
    </xdr:to>
    <xdr:pic>
      <xdr:nvPicPr>
        <xdr:cNvPr id="2" name="Bilde 3" descr="Description: NIS logo (1).jpg">
          <a:extLst>
            <a:ext uri="{FF2B5EF4-FFF2-40B4-BE49-F238E27FC236}">
              <a16:creationId xmlns:a16="http://schemas.microsoft.com/office/drawing/2014/main" id="{0794CF87-4971-F347-9903-6755176A55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609763" cy="453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NISF%20March%20Financial%20Statement%20sigv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nisfoundation-my.sharepoint.com/Users/Said/Documents/HR/Payroll/June/CO%20staff%20payroll%20of%20June%202016.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C:\C:\Users\Rebekka%20Bernholt\Desktop\deleted%20from%20G%20dRive\proposal%20docs\2014\CHF%20Standard%20Allocation\Health%20Submission\13.3\Macintosh%20HDARC%20Hardrive\ARC\Proposals\OFDA%202013\Full%20Proposal\Final%20Documents\Annex%202%20Detailed%20Budget.Final.xlsx?FC635386" TargetMode="External"/><Relationship Id="rId1" Type="http://schemas.openxmlformats.org/officeDocument/2006/relationships/externalLinkPath" Target="file:///\\FC635386\Annex%202%20Detailed%20Budget.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of accounts"/>
      <sheetName val="Cash Book"/>
      <sheetName val="Bank"/>
      <sheetName val="Ledger"/>
      <sheetName val="Financial Statement"/>
      <sheetName val="Sheet1"/>
      <sheetName val="chart_of_accounts"/>
      <sheetName val="Cash_Book"/>
      <sheetName val="Financial_Statement"/>
      <sheetName val="chart_of_accounts1"/>
      <sheetName val="Cash_Book1"/>
      <sheetName val="Financial_Statement1"/>
      <sheetName val="chart_of_accounts2"/>
      <sheetName val="Cash_Book2"/>
      <sheetName val="Financial_Statement2"/>
      <sheetName val="chart_of_accounts3"/>
      <sheetName val="Cash_Book3"/>
      <sheetName val="Financial_Statement3"/>
      <sheetName val="Supplier Log"/>
      <sheetName val="chart_of_accounts4"/>
    </sheetNames>
    <sheetDataSet>
      <sheetData sheetId="0" refreshError="1">
        <row r="3">
          <cell r="A3">
            <v>1200</v>
          </cell>
          <cell r="B3" t="str">
            <v>Som. Machinery</v>
          </cell>
        </row>
        <row r="4">
          <cell r="B4" t="str">
            <v>Som. Cars, vehicles</v>
          </cell>
        </row>
        <row r="5">
          <cell r="B5" t="str">
            <v>Som. Inventory/equipment</v>
          </cell>
        </row>
        <row r="6">
          <cell r="B6" t="str">
            <v>Som. Computers</v>
          </cell>
        </row>
        <row r="7">
          <cell r="B7" t="str">
            <v>Myanmar Machinery</v>
          </cell>
        </row>
        <row r="8">
          <cell r="B8" t="str">
            <v>Myanmar Cars,vehicles</v>
          </cell>
        </row>
        <row r="9">
          <cell r="B9" t="str">
            <v>Myanmar Inventory/equipment</v>
          </cell>
        </row>
        <row r="10">
          <cell r="B10" t="str">
            <v>Myanmar Computers</v>
          </cell>
        </row>
        <row r="11">
          <cell r="B11" t="str">
            <v>Receivables from employees</v>
          </cell>
        </row>
        <row r="12">
          <cell r="B12" t="str">
            <v>Other receivables</v>
          </cell>
        </row>
        <row r="13">
          <cell r="B13" t="str">
            <v>Stock</v>
          </cell>
        </row>
        <row r="14">
          <cell r="B14" t="str">
            <v>Advance to contractors</v>
          </cell>
        </row>
        <row r="15">
          <cell r="B15" t="str">
            <v>Other advance</v>
          </cell>
        </row>
        <row r="16">
          <cell r="B16" t="str">
            <v>Client accounts</v>
          </cell>
        </row>
        <row r="17">
          <cell r="B17" t="str">
            <v>Som. Transfer from Oslo</v>
          </cell>
        </row>
        <row r="18">
          <cell r="B18" t="str">
            <v>Oslo Tansfer to Som.</v>
          </cell>
        </row>
        <row r="19">
          <cell r="B19" t="str">
            <v>MM Transfer from Oslo</v>
          </cell>
        </row>
        <row r="20">
          <cell r="B20" t="str">
            <v>Oslo, transfer to MM</v>
          </cell>
        </row>
        <row r="21">
          <cell r="B21" t="str">
            <v>Advance rent</v>
          </cell>
        </row>
        <row r="22">
          <cell r="B22" t="str">
            <v>Advance insurance</v>
          </cell>
        </row>
        <row r="23">
          <cell r="B23" t="str">
            <v>Cash, Som usd</v>
          </cell>
        </row>
        <row r="24">
          <cell r="B24" t="str">
            <v>Cash, Som shillings</v>
          </cell>
        </row>
        <row r="25">
          <cell r="B25" t="str">
            <v>Cash, MM usd</v>
          </cell>
        </row>
        <row r="26">
          <cell r="B26" t="str">
            <v>Cash, MM, mmk</v>
          </cell>
        </row>
        <row r="27">
          <cell r="B27" t="str">
            <v xml:space="preserve">Bank Som, acc no: </v>
          </cell>
        </row>
        <row r="28">
          <cell r="B28" t="str">
            <v xml:space="preserve">Bank MM, acc no: </v>
          </cell>
        </row>
        <row r="29">
          <cell r="B29" t="str">
            <v>Suppliers</v>
          </cell>
        </row>
        <row r="30">
          <cell r="B30" t="str">
            <v>Other short term debt</v>
          </cell>
        </row>
        <row r="31">
          <cell r="B31" t="str">
            <v>Salgsinntekt, konsulent etc</v>
          </cell>
        </row>
        <row r="32">
          <cell r="B32" t="str">
            <v>Grant  MFA</v>
          </cell>
        </row>
        <row r="33">
          <cell r="B33" t="str">
            <v>Grant EU</v>
          </cell>
        </row>
        <row r="34">
          <cell r="B34" t="str">
            <v>Grant ??</v>
          </cell>
        </row>
        <row r="35">
          <cell r="B35" t="str">
            <v>Other project income</v>
          </cell>
        </row>
        <row r="36">
          <cell r="B36" t="str">
            <v>Admin contributions</v>
          </cell>
        </row>
        <row r="37">
          <cell r="B37" t="str">
            <v>Implementing partner (IP) advance</v>
          </cell>
        </row>
        <row r="38">
          <cell r="B38" t="str">
            <v>IP Investments</v>
          </cell>
        </row>
        <row r="39">
          <cell r="B39" t="str">
            <v>IP Project input/primary cost</v>
          </cell>
        </row>
        <row r="40">
          <cell r="B40" t="str">
            <v>IP personnell cost</v>
          </cell>
        </row>
        <row r="41">
          <cell r="B41" t="str">
            <v>IP Transport and travel cost</v>
          </cell>
        </row>
        <row r="42">
          <cell r="B42" t="str">
            <v>IP other operating cost</v>
          </cell>
        </row>
        <row r="43">
          <cell r="B43" t="str">
            <v>Direct project input/primary cost</v>
          </cell>
        </row>
        <row r="44">
          <cell r="B44" t="str">
            <v>Seminars/trainings/consultation meetings</v>
          </cell>
        </row>
        <row r="46">
          <cell r="B46" t="str">
            <v>Consultants, (project input)</v>
          </cell>
        </row>
        <row r="47">
          <cell r="B47" t="str">
            <v>Travel cost, consultants</v>
          </cell>
        </row>
        <row r="48">
          <cell r="B48" t="str">
            <v>insurance and other cost consultants</v>
          </cell>
        </row>
        <row r="49">
          <cell r="B49" t="str">
            <v>Advance to contractors</v>
          </cell>
        </row>
        <row r="50">
          <cell r="B50" t="str">
            <v>Contractor services construction</v>
          </cell>
        </row>
        <row r="51">
          <cell r="B51" t="str">
            <v>Contractor services transportation</v>
          </cell>
        </row>
        <row r="52">
          <cell r="B52" t="str">
            <v>Miscellanous contractor services</v>
          </cell>
        </row>
        <row r="53">
          <cell r="B53" t="str">
            <v>Depreciation on machinery</v>
          </cell>
        </row>
        <row r="54">
          <cell r="B54" t="str">
            <v>Depreciation on cars</v>
          </cell>
        </row>
        <row r="55">
          <cell r="B55" t="str">
            <v xml:space="preserve">Depreciation on inventory </v>
          </cell>
        </row>
        <row r="56">
          <cell r="B56" t="str">
            <v>Depreciation on Tools and equipm</v>
          </cell>
        </row>
        <row r="57">
          <cell r="B57" t="str">
            <v>Deprectiation on Computers</v>
          </cell>
        </row>
        <row r="58">
          <cell r="B58" t="str">
            <v>Depreciation other assets</v>
          </cell>
        </row>
        <row r="59">
          <cell r="B59" t="str">
            <v>Office rent</v>
          </cell>
        </row>
        <row r="60">
          <cell r="B60" t="str">
            <v>Warehouse rent</v>
          </cell>
        </row>
        <row r="61">
          <cell r="B61" t="str">
            <v>Garbage collection, water a.s.o.</v>
          </cell>
        </row>
        <row r="62">
          <cell r="B62" t="str">
            <v>electricity</v>
          </cell>
        </row>
        <row r="63">
          <cell r="B63" t="str">
            <v>Cleaning</v>
          </cell>
        </row>
        <row r="64">
          <cell r="B64" t="str">
            <v>Security/guard/alarm cost</v>
          </cell>
        </row>
        <row r="65">
          <cell r="B65" t="str">
            <v>Other cost premises</v>
          </cell>
        </row>
        <row r="66">
          <cell r="B66" t="str">
            <v>Rent office machines</v>
          </cell>
        </row>
        <row r="67">
          <cell r="B67" t="str">
            <v>Rent  vehicles</v>
          </cell>
        </row>
        <row r="68">
          <cell r="B68" t="str">
            <v>Other rent cost</v>
          </cell>
        </row>
        <row r="69">
          <cell r="B69" t="str">
            <v>Office furniture etc</v>
          </cell>
        </row>
        <row r="70">
          <cell r="B70" t="str">
            <v>Communication equipment</v>
          </cell>
        </row>
        <row r="71">
          <cell r="B71" t="str">
            <v>Office machines</v>
          </cell>
        </row>
        <row r="72">
          <cell r="B72" t="str">
            <v>Other operational materials</v>
          </cell>
        </row>
        <row r="73">
          <cell r="B73" t="str">
            <v xml:space="preserve">Repair and maintenance </v>
          </cell>
        </row>
        <row r="74">
          <cell r="B74" t="str">
            <v>Audit- and accounting fee</v>
          </cell>
        </row>
        <row r="75">
          <cell r="B75" t="str">
            <v>Economic- and legal assistance</v>
          </cell>
        </row>
        <row r="76">
          <cell r="B76" t="str">
            <v>Other external services</v>
          </cell>
        </row>
        <row r="77">
          <cell r="B77" t="str">
            <v>Office/accomodation supplies</v>
          </cell>
        </row>
        <row r="78">
          <cell r="B78" t="str">
            <v>Newspapers, periodicals, books a.s.o.</v>
          </cell>
        </row>
        <row r="79">
          <cell r="B79" t="str">
            <v>Internal meetings</v>
          </cell>
        </row>
        <row r="80">
          <cell r="B80" t="str">
            <v>Mobile phones</v>
          </cell>
        </row>
        <row r="81">
          <cell r="B81" t="str">
            <v>Sattelite phones</v>
          </cell>
        </row>
        <row r="82">
          <cell r="B82" t="str">
            <v>Internet</v>
          </cell>
        </row>
        <row r="83">
          <cell r="B83" t="str">
            <v>Postage</v>
          </cell>
        </row>
        <row r="84">
          <cell r="B84" t="str">
            <v>Fuel</v>
          </cell>
        </row>
        <row r="85">
          <cell r="B85" t="str">
            <v>Maintenance cars/transportation</v>
          </cell>
        </row>
        <row r="86">
          <cell r="B86" t="str">
            <v>Insurance cars/transportation</v>
          </cell>
        </row>
        <row r="87">
          <cell r="B87" t="str">
            <v>Rent cars from car pool</v>
          </cell>
        </row>
        <row r="88">
          <cell r="B88" t="str">
            <v>Other transport cost</v>
          </cell>
        </row>
        <row r="89">
          <cell r="B89" t="str">
            <v>Car allowance Norway</v>
          </cell>
        </row>
        <row r="90">
          <cell r="B90" t="str">
            <v>Car allowance</v>
          </cell>
        </row>
        <row r="91">
          <cell r="B91" t="str">
            <v xml:space="preserve">Travel expenses </v>
          </cell>
        </row>
        <row r="92">
          <cell r="B92" t="str">
            <v>Per diem</v>
          </cell>
        </row>
        <row r="93">
          <cell r="B93" t="str">
            <v>Other allowance</v>
          </cell>
        </row>
        <row r="94">
          <cell r="B94" t="str">
            <v>Meeting cost</v>
          </cell>
        </row>
        <row r="95">
          <cell r="B95" t="str">
            <v>Advertising</v>
          </cell>
        </row>
        <row r="96">
          <cell r="B96" t="str">
            <v>Image-building cost</v>
          </cell>
        </row>
        <row r="97">
          <cell r="B97" t="str">
            <v>Representation</v>
          </cell>
        </row>
        <row r="98">
          <cell r="B98" t="str">
            <v>Subscription</v>
          </cell>
        </row>
        <row r="99">
          <cell r="B99" t="str">
            <v xml:space="preserve">Insurance </v>
          </cell>
        </row>
        <row r="100">
          <cell r="B100" t="str">
            <v>Bank and creditcard fees</v>
          </cell>
        </row>
        <row r="101">
          <cell r="B101" t="str">
            <v>Miscellanous cost</v>
          </cell>
        </row>
        <row r="102">
          <cell r="B102" t="str">
            <v>Interest income</v>
          </cell>
        </row>
        <row r="103">
          <cell r="B103" t="str">
            <v>Profit on exchange</v>
          </cell>
        </row>
        <row r="104">
          <cell r="B104" t="str">
            <v>Other financial income</v>
          </cell>
        </row>
        <row r="105">
          <cell r="B105" t="str">
            <v>Interest expenses</v>
          </cell>
        </row>
        <row r="106">
          <cell r="B106" t="str">
            <v>Loss on exchange</v>
          </cell>
        </row>
        <row r="107">
          <cell r="B107" t="str">
            <v>Other financial expense</v>
          </cell>
        </row>
      </sheetData>
      <sheetData sheetId="1"/>
      <sheetData sheetId="2"/>
      <sheetData sheetId="3"/>
      <sheetData sheetId="4"/>
      <sheetData sheetId="5"/>
      <sheetData sheetId="6" refreshError="1"/>
      <sheetData sheetId="7" refreshError="1"/>
      <sheetData sheetId="8" refreshError="1"/>
      <sheetData sheetId="9">
        <row r="3">
          <cell r="A3">
            <v>1200</v>
          </cell>
        </row>
      </sheetData>
      <sheetData sheetId="10"/>
      <sheetData sheetId="11"/>
      <sheetData sheetId="12">
        <row r="3">
          <cell r="A3">
            <v>1200</v>
          </cell>
        </row>
      </sheetData>
      <sheetData sheetId="13"/>
      <sheetData sheetId="14"/>
      <sheetData sheetId="15">
        <row r="3">
          <cell r="A3">
            <v>1200</v>
          </cell>
        </row>
      </sheetData>
      <sheetData sheetId="16"/>
      <sheetData sheetId="17"/>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tional Staff payroll"/>
      <sheetName val="MoWHR payroll"/>
      <sheetName val="Casual workers Mogadishu"/>
      <sheetName val="casual workers barawe"/>
      <sheetName val="kismayo casual workers"/>
      <sheetName val="Barawe Casual workers"/>
      <sheetName val="National Staff payroll (2)"/>
    </sheetNames>
    <sheetDataSet>
      <sheetData sheetId="0"/>
      <sheetData sheetId="1"/>
      <sheetData sheetId="2"/>
      <sheetData sheetId="3"/>
      <sheetData sheetId="4"/>
      <sheetData sheetId="5"/>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RC Detailed Budget"/>
      <sheetName val="Field and KRT-NYL PerDiem"/>
      <sheetName val="HQ Position Detail"/>
      <sheetName val="HQ &amp; regional support "/>
      <sheetName val="Travel and transportation"/>
      <sheetName val="Benefits and allowances"/>
      <sheetName val="Events &amp; Trainings"/>
      <sheetName val="Wells BOQs"/>
      <sheetName val="Latrines BoQ"/>
      <sheetName val="Water pan &amp; Borehole BoQ"/>
      <sheetName val="Rx BoQ"/>
      <sheetName val="Medical Equip BOQ"/>
      <sheetName val="Lab Equip &amp; Supplies BOQ"/>
      <sheetName val="MCH Rehab BOQ"/>
      <sheetName val="Pipeline Feb 2013 (Est.)"/>
    </sheetNames>
    <sheetDataSet>
      <sheetData sheetId="0">
        <row r="2">
          <cell r="D2" t="str">
            <v>ARC Somalia</v>
          </cell>
        </row>
        <row r="3">
          <cell r="D3" t="str">
            <v>OFDA Budget Summary 04/01/2013 - 03/31/2014</v>
          </cell>
        </row>
        <row r="4">
          <cell r="D4" t="str">
            <v>Responding to Emergency Needs of IDPs &amp; Returns in South Central Somalia</v>
          </cell>
        </row>
        <row r="6">
          <cell r="D6" t="str">
            <v>Sector 1:                 HEALTH</v>
          </cell>
          <cell r="E6" t="str">
            <v>Sector 2:                 WASH</v>
          </cell>
          <cell r="F6" t="str">
            <v>Sector 3:                 Protection</v>
          </cell>
          <cell r="G6" t="str">
            <v>Sector 4:                 AGRICULTURE</v>
          </cell>
          <cell r="H6" t="str">
            <v>Total Requested from OFDA</v>
          </cell>
          <cell r="I6" t="str">
            <v>Total Other Contributing</v>
          </cell>
          <cell r="J6" t="str">
            <v>Total Project Budget</v>
          </cell>
        </row>
        <row r="9">
          <cell r="B9" t="str">
            <v>I</v>
          </cell>
          <cell r="C9" t="str">
            <v>Personnel</v>
          </cell>
          <cell r="D9">
            <v>555095.50373500772</v>
          </cell>
          <cell r="E9">
            <v>525833.30775984901</v>
          </cell>
          <cell r="F9">
            <v>49229.809428220076</v>
          </cell>
          <cell r="G9" t="e">
            <v>#REF!</v>
          </cell>
          <cell r="H9">
            <v>1130158.620923077</v>
          </cell>
          <cell r="I9">
            <v>163950</v>
          </cell>
          <cell r="J9">
            <v>1294108.620923077</v>
          </cell>
        </row>
        <row r="11">
          <cell r="B11" t="str">
            <v>II</v>
          </cell>
          <cell r="C11" t="str">
            <v>Allowances &amp; Benefits</v>
          </cell>
          <cell r="D11">
            <v>85194.994133097163</v>
          </cell>
          <cell r="E11">
            <v>138536.92384221914</v>
          </cell>
          <cell r="F11">
            <v>9616.6545108375703</v>
          </cell>
          <cell r="G11">
            <v>0</v>
          </cell>
          <cell r="H11">
            <v>233348.57248615386</v>
          </cell>
          <cell r="I11">
            <v>3360</v>
          </cell>
          <cell r="J11">
            <v>236708.57248615386</v>
          </cell>
        </row>
        <row r="13">
          <cell r="B13" t="str">
            <v>III</v>
          </cell>
          <cell r="C13" t="str">
            <v>Transportation</v>
          </cell>
          <cell r="D13">
            <v>75786.987737827614</v>
          </cell>
          <cell r="E13">
            <v>123238.4162391506</v>
          </cell>
          <cell r="F13">
            <v>8554.6960230217974</v>
          </cell>
          <cell r="G13">
            <v>0</v>
          </cell>
          <cell r="H13">
            <v>207580.1</v>
          </cell>
          <cell r="I13">
            <v>19132.025000000001</v>
          </cell>
          <cell r="J13">
            <v>226712.125</v>
          </cell>
        </row>
        <row r="15">
          <cell r="B15" t="str">
            <v>III</v>
          </cell>
          <cell r="C15" t="str">
            <v>Non-expendable Equipment</v>
          </cell>
          <cell r="D15">
            <v>0</v>
          </cell>
          <cell r="E15">
            <v>0</v>
          </cell>
          <cell r="F15">
            <v>0</v>
          </cell>
          <cell r="H15">
            <v>0</v>
          </cell>
          <cell r="I15">
            <v>0</v>
          </cell>
          <cell r="J15">
            <v>0</v>
          </cell>
        </row>
        <row r="17">
          <cell r="B17" t="str">
            <v>IV</v>
          </cell>
          <cell r="C17" t="str">
            <v>Expendable Equipment</v>
          </cell>
          <cell r="D17">
            <v>0</v>
          </cell>
          <cell r="E17">
            <v>0</v>
          </cell>
          <cell r="F17">
            <v>0</v>
          </cell>
          <cell r="G17">
            <v>0</v>
          </cell>
          <cell r="H17">
            <v>0</v>
          </cell>
          <cell r="I17">
            <v>0</v>
          </cell>
          <cell r="J17">
            <v>0</v>
          </cell>
        </row>
        <row r="19">
          <cell r="B19" t="str">
            <v>V</v>
          </cell>
          <cell r="C19" t="str">
            <v>Contracts/Subawards</v>
          </cell>
          <cell r="D19">
            <v>2336.6243754680568</v>
          </cell>
          <cell r="E19">
            <v>3799.6217553154843</v>
          </cell>
          <cell r="F19">
            <v>263.75386921645912</v>
          </cell>
          <cell r="G19">
            <v>0</v>
          </cell>
          <cell r="H19">
            <v>6400</v>
          </cell>
          <cell r="I19">
            <v>0</v>
          </cell>
          <cell r="J19">
            <v>0</v>
          </cell>
        </row>
        <row r="21">
          <cell r="B21" t="str">
            <v>VI</v>
          </cell>
          <cell r="C21" t="str">
            <v>Program Supplies &amp; Materials</v>
          </cell>
          <cell r="D21">
            <v>120235.29267600065</v>
          </cell>
          <cell r="E21">
            <v>231276.07269780413</v>
          </cell>
          <cell r="F21">
            <v>15123.634626195215</v>
          </cell>
          <cell r="G21" t="e">
            <v>#REF!</v>
          </cell>
          <cell r="H21">
            <v>366635</v>
          </cell>
          <cell r="I21">
            <v>21605.75</v>
          </cell>
          <cell r="J21">
            <v>388240.75</v>
          </cell>
        </row>
        <row r="23">
          <cell r="B23" t="str">
            <v>VII</v>
          </cell>
          <cell r="C23" t="str">
            <v>Other Direct Costs</v>
          </cell>
          <cell r="D23">
            <v>86674.160427518218</v>
          </cell>
          <cell r="E23">
            <v>140942.8194862337</v>
          </cell>
          <cell r="F23">
            <v>9784.5200862480306</v>
          </cell>
          <cell r="G23">
            <v>0</v>
          </cell>
          <cell r="H23">
            <v>237400</v>
          </cell>
          <cell r="I23">
            <v>77200</v>
          </cell>
          <cell r="J23">
            <v>314601</v>
          </cell>
        </row>
        <row r="25">
          <cell r="B25" t="str">
            <v>VIII</v>
          </cell>
          <cell r="C25" t="str">
            <v>Total Direct Costs</v>
          </cell>
          <cell r="D25">
            <v>925323.56308491947</v>
          </cell>
          <cell r="E25">
            <v>1163627.161780572</v>
          </cell>
          <cell r="F25">
            <v>92573.068543739151</v>
          </cell>
          <cell r="G25" t="e">
            <v>#REF!</v>
          </cell>
          <cell r="H25">
            <v>2181522.2934092311</v>
          </cell>
          <cell r="I25">
            <v>285247.77500000002</v>
          </cell>
          <cell r="J25">
            <v>2468371.0684092306</v>
          </cell>
        </row>
        <row r="27">
          <cell r="B27" t="str">
            <v>IX</v>
          </cell>
          <cell r="C27" t="str">
            <v>Indirect Cost</v>
          </cell>
          <cell r="D27">
            <v>135559.90199194069</v>
          </cell>
          <cell r="E27">
            <v>170471.37920085379</v>
          </cell>
          <cell r="F27">
            <v>13561.954541657786</v>
          </cell>
          <cell r="G27" t="e">
            <v>#REF!</v>
          </cell>
          <cell r="H27">
            <v>319593.01598445233</v>
          </cell>
          <cell r="I27">
            <v>41788.799037500001</v>
          </cell>
          <cell r="J27">
            <v>361616.36152195226</v>
          </cell>
        </row>
        <row r="29">
          <cell r="C29" t="str">
            <v>TOTAL</v>
          </cell>
          <cell r="D29">
            <v>1060883.46507686</v>
          </cell>
          <cell r="E29">
            <v>1334098.5409814259</v>
          </cell>
          <cell r="F29">
            <v>106135.02308539694</v>
          </cell>
          <cell r="G29" t="e">
            <v>#REF!</v>
          </cell>
          <cell r="H29">
            <v>2501115.3093936834</v>
          </cell>
          <cell r="I29">
            <v>327036.57403750002</v>
          </cell>
          <cell r="J29">
            <v>2829987.4299311829</v>
          </cell>
        </row>
      </sheetData>
      <sheetData sheetId="1">
        <row r="7">
          <cell r="G7" t="str">
            <v>Unit type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B1EB8-E78F-8D4A-9F69-2BFE4B13E416}">
  <dimension ref="A1:M43"/>
  <sheetViews>
    <sheetView tabSelected="1" topLeftCell="A24" zoomScale="94" zoomScaleNormal="80" zoomScaleSheetLayoutView="70" workbookViewId="0">
      <selection activeCell="B36" sqref="B36"/>
    </sheetView>
  </sheetViews>
  <sheetFormatPr defaultColWidth="8.69921875" defaultRowHeight="14.4" x14ac:dyDescent="0.3"/>
  <cols>
    <col min="1" max="1" width="5.296875" style="1" customWidth="1"/>
    <col min="2" max="2" width="72.296875" style="1" customWidth="1"/>
    <col min="3" max="3" width="9.796875" style="1" customWidth="1"/>
    <col min="4" max="4" width="7.19921875" style="1" customWidth="1"/>
    <col min="5" max="5" width="10.5" style="1" customWidth="1"/>
    <col min="6" max="6" width="13.5" style="1" bestFit="1" customWidth="1"/>
    <col min="7" max="7" width="9.69921875" style="1" bestFit="1" customWidth="1"/>
    <col min="8" max="8" width="11.19921875" style="1" bestFit="1" customWidth="1"/>
    <col min="9" max="9" width="12.69921875" style="1" bestFit="1" customWidth="1"/>
    <col min="10" max="10" width="11.19921875" style="1" bestFit="1" customWidth="1"/>
    <col min="11" max="11" width="13.5" style="1" bestFit="1" customWidth="1"/>
    <col min="12" max="12" width="8.69921875" style="1"/>
    <col min="13" max="13" width="13.5" style="1" bestFit="1" customWidth="1"/>
    <col min="14" max="16384" width="8.69921875" style="1"/>
  </cols>
  <sheetData>
    <row r="1" spans="1:13" x14ac:dyDescent="0.3">
      <c r="B1" s="23"/>
      <c r="C1" s="23"/>
      <c r="F1" s="2"/>
      <c r="G1" s="3"/>
      <c r="J1" s="2"/>
      <c r="K1" s="3"/>
      <c r="M1" s="3"/>
    </row>
    <row r="2" spans="1:13" x14ac:dyDescent="0.3">
      <c r="B2" s="23"/>
      <c r="C2" s="23"/>
      <c r="F2" s="2"/>
      <c r="G2" s="3"/>
      <c r="J2" s="2"/>
      <c r="K2" s="3"/>
      <c r="M2" s="3"/>
    </row>
    <row r="3" spans="1:13" x14ac:dyDescent="0.3">
      <c r="B3" s="23"/>
      <c r="C3" s="23"/>
      <c r="F3" s="2"/>
      <c r="G3" s="3"/>
      <c r="J3" s="2"/>
      <c r="K3" s="3"/>
      <c r="M3" s="3"/>
    </row>
    <row r="4" spans="1:13" s="4" customFormat="1" ht="15.6" x14ac:dyDescent="0.3">
      <c r="B4" s="5" t="s">
        <v>0</v>
      </c>
      <c r="C4" s="5"/>
      <c r="D4" s="5"/>
      <c r="E4" s="5"/>
      <c r="F4" s="5"/>
    </row>
    <row r="5" spans="1:13" s="4" customFormat="1" ht="15.6" x14ac:dyDescent="0.3">
      <c r="B5" s="6"/>
      <c r="C5" s="6"/>
      <c r="D5" s="6"/>
      <c r="E5" s="6"/>
      <c r="F5" s="6"/>
    </row>
    <row r="6" spans="1:13" s="4" customFormat="1" ht="15.6" x14ac:dyDescent="0.3">
      <c r="B6" s="7" t="s">
        <v>17</v>
      </c>
      <c r="C6" s="7"/>
      <c r="D6" s="8"/>
      <c r="E6" s="9"/>
      <c r="F6" s="10"/>
      <c r="I6" s="8"/>
      <c r="J6" s="9"/>
      <c r="M6" s="10"/>
    </row>
    <row r="7" spans="1:13" s="4" customFormat="1" ht="15.6" x14ac:dyDescent="0.3">
      <c r="B7" s="7" t="s">
        <v>18</v>
      </c>
      <c r="C7" s="7"/>
      <c r="D7" s="8"/>
      <c r="E7" s="9"/>
      <c r="F7" s="10"/>
      <c r="I7" s="8"/>
      <c r="J7" s="9"/>
      <c r="M7" s="10"/>
    </row>
    <row r="8" spans="1:13" s="4" customFormat="1" ht="15.6" x14ac:dyDescent="0.3">
      <c r="B8" s="11" t="s">
        <v>22</v>
      </c>
      <c r="C8" s="11"/>
      <c r="D8" s="8"/>
      <c r="E8" s="9"/>
      <c r="F8" s="10"/>
      <c r="I8" s="19"/>
      <c r="J8" s="9"/>
      <c r="K8" s="10"/>
      <c r="M8" s="10"/>
    </row>
    <row r="9" spans="1:13" s="4" customFormat="1" ht="16.2" thickBot="1" x14ac:dyDescent="0.35">
      <c r="B9" s="11"/>
      <c r="C9" s="11"/>
      <c r="D9" s="8"/>
      <c r="E9" s="9"/>
      <c r="F9" s="10"/>
      <c r="I9" s="19"/>
      <c r="J9" s="9"/>
      <c r="K9" s="10"/>
      <c r="M9" s="10"/>
    </row>
    <row r="10" spans="1:13" s="4" customFormat="1" ht="34.049999999999997" customHeight="1" thickBot="1" x14ac:dyDescent="0.35">
      <c r="A10" s="24" t="s">
        <v>24</v>
      </c>
      <c r="B10" s="25"/>
      <c r="C10" s="25"/>
      <c r="D10" s="25"/>
      <c r="E10" s="25"/>
      <c r="F10" s="26"/>
      <c r="I10" s="9"/>
      <c r="J10" s="9"/>
      <c r="K10" s="10"/>
      <c r="M10" s="10"/>
    </row>
    <row r="11" spans="1:13" ht="31.05" customHeight="1" x14ac:dyDescent="0.3">
      <c r="A11" s="27" t="s">
        <v>25</v>
      </c>
      <c r="B11" s="28"/>
      <c r="C11" s="28"/>
      <c r="D11" s="28"/>
      <c r="E11" s="28"/>
      <c r="F11" s="29"/>
    </row>
    <row r="12" spans="1:13" ht="31.05" customHeight="1" x14ac:dyDescent="0.3">
      <c r="A12" s="12" t="s">
        <v>1</v>
      </c>
      <c r="B12" s="13" t="s">
        <v>2</v>
      </c>
      <c r="C12" s="12" t="s">
        <v>3</v>
      </c>
      <c r="D12" s="12" t="s">
        <v>4</v>
      </c>
      <c r="E12" s="12" t="s">
        <v>5</v>
      </c>
      <c r="F12" s="12" t="s">
        <v>6</v>
      </c>
    </row>
    <row r="13" spans="1:13" ht="28.8" x14ac:dyDescent="0.3">
      <c r="A13" s="14">
        <v>1</v>
      </c>
      <c r="B13" s="15" t="s">
        <v>7</v>
      </c>
      <c r="C13" s="15" t="s">
        <v>8</v>
      </c>
      <c r="D13" s="14">
        <v>40</v>
      </c>
      <c r="E13" s="20"/>
      <c r="F13" s="16"/>
    </row>
    <row r="14" spans="1:13" ht="57.6" x14ac:dyDescent="0.3">
      <c r="A14" s="14">
        <v>2</v>
      </c>
      <c r="B14" s="15" t="s">
        <v>9</v>
      </c>
      <c r="C14" s="15" t="s">
        <v>10</v>
      </c>
      <c r="D14" s="14">
        <f>D13*(0.7*0.7*1.2)</f>
        <v>23.519999999999996</v>
      </c>
      <c r="E14" s="20"/>
      <c r="F14" s="16"/>
    </row>
    <row r="15" spans="1:13" ht="57.6" x14ac:dyDescent="0.3">
      <c r="A15" s="14">
        <v>3</v>
      </c>
      <c r="B15" s="15" t="s">
        <v>11</v>
      </c>
      <c r="C15" s="15" t="s">
        <v>10</v>
      </c>
      <c r="D15" s="14">
        <f>D13*(0.7*0.7*2)</f>
        <v>39.199999999999996</v>
      </c>
      <c r="E15" s="20"/>
      <c r="F15" s="16"/>
    </row>
    <row r="16" spans="1:13" x14ac:dyDescent="0.3">
      <c r="A16" s="14">
        <v>4</v>
      </c>
      <c r="B16" s="15" t="s">
        <v>12</v>
      </c>
      <c r="C16" s="15" t="s">
        <v>13</v>
      </c>
      <c r="D16" s="14">
        <f>D13</f>
        <v>40</v>
      </c>
      <c r="E16" s="20"/>
      <c r="F16" s="16"/>
    </row>
    <row r="17" spans="1:9" ht="28.8" x14ac:dyDescent="0.3">
      <c r="A17" s="14">
        <v>5</v>
      </c>
      <c r="B17" s="15" t="s">
        <v>14</v>
      </c>
      <c r="C17" s="15" t="s">
        <v>15</v>
      </c>
      <c r="D17" s="14">
        <v>16</v>
      </c>
      <c r="E17" s="20"/>
      <c r="F17" s="16"/>
    </row>
    <row r="18" spans="1:9" x14ac:dyDescent="0.3">
      <c r="A18" s="14">
        <v>6</v>
      </c>
      <c r="B18" s="15" t="s">
        <v>16</v>
      </c>
      <c r="C18" s="15" t="s">
        <v>15</v>
      </c>
      <c r="D18" s="14">
        <v>16</v>
      </c>
      <c r="E18" s="20"/>
      <c r="F18" s="16"/>
    </row>
    <row r="19" spans="1:9" ht="34.049999999999997" customHeight="1" x14ac:dyDescent="0.3">
      <c r="A19" s="14"/>
      <c r="B19" s="22" t="s">
        <v>19</v>
      </c>
      <c r="C19" s="22"/>
      <c r="D19" s="22"/>
      <c r="E19" s="22"/>
      <c r="F19" s="17">
        <f>SUM(F13:F18)</f>
        <v>0</v>
      </c>
      <c r="H19" s="2"/>
      <c r="I19" s="18"/>
    </row>
    <row r="21" spans="1:9" ht="31.05" customHeight="1" x14ac:dyDescent="0.3">
      <c r="A21" s="27" t="s">
        <v>26</v>
      </c>
      <c r="B21" s="28"/>
      <c r="C21" s="28"/>
      <c r="D21" s="28"/>
      <c r="E21" s="28"/>
      <c r="F21" s="29"/>
    </row>
    <row r="22" spans="1:9" ht="31.05" customHeight="1" x14ac:dyDescent="0.3">
      <c r="A22" s="12" t="s">
        <v>1</v>
      </c>
      <c r="B22" s="13" t="s">
        <v>2</v>
      </c>
      <c r="C22" s="12" t="s">
        <v>3</v>
      </c>
      <c r="D22" s="12" t="s">
        <v>4</v>
      </c>
      <c r="E22" s="12" t="s">
        <v>5</v>
      </c>
      <c r="F22" s="12" t="s">
        <v>6</v>
      </c>
    </row>
    <row r="23" spans="1:9" ht="28.8" x14ac:dyDescent="0.3">
      <c r="A23" s="14">
        <v>1</v>
      </c>
      <c r="B23" s="15" t="s">
        <v>7</v>
      </c>
      <c r="C23" s="15" t="s">
        <v>8</v>
      </c>
      <c r="D23" s="14">
        <v>20</v>
      </c>
      <c r="E23" s="20"/>
      <c r="F23" s="16"/>
    </row>
    <row r="24" spans="1:9" ht="57.6" x14ac:dyDescent="0.3">
      <c r="A24" s="14">
        <v>2</v>
      </c>
      <c r="B24" s="15" t="s">
        <v>9</v>
      </c>
      <c r="C24" s="15" t="s">
        <v>10</v>
      </c>
      <c r="D24" s="14">
        <f>D23*(0.7*0.7*1.2)</f>
        <v>11.759999999999998</v>
      </c>
      <c r="E24" s="20"/>
      <c r="F24" s="16"/>
    </row>
    <row r="25" spans="1:9" ht="57.6" x14ac:dyDescent="0.3">
      <c r="A25" s="14">
        <v>3</v>
      </c>
      <c r="B25" s="15" t="s">
        <v>11</v>
      </c>
      <c r="C25" s="15" t="s">
        <v>10</v>
      </c>
      <c r="D25" s="14">
        <f>D23*(0.7*0.7*2)</f>
        <v>19.599999999999998</v>
      </c>
      <c r="E25" s="20"/>
      <c r="F25" s="16"/>
    </row>
    <row r="26" spans="1:9" x14ac:dyDescent="0.3">
      <c r="A26" s="14">
        <v>4</v>
      </c>
      <c r="B26" s="15" t="s">
        <v>12</v>
      </c>
      <c r="C26" s="15" t="s">
        <v>13</v>
      </c>
      <c r="D26" s="14">
        <f>D23</f>
        <v>20</v>
      </c>
      <c r="E26" s="20"/>
      <c r="F26" s="16"/>
    </row>
    <row r="27" spans="1:9" ht="28.8" x14ac:dyDescent="0.3">
      <c r="A27" s="14">
        <v>5</v>
      </c>
      <c r="B27" s="15" t="s">
        <v>14</v>
      </c>
      <c r="C27" s="15" t="s">
        <v>15</v>
      </c>
      <c r="D27" s="14">
        <v>12</v>
      </c>
      <c r="E27" s="20"/>
      <c r="F27" s="16"/>
    </row>
    <row r="28" spans="1:9" x14ac:dyDescent="0.3">
      <c r="A28" s="14">
        <v>6</v>
      </c>
      <c r="B28" s="15" t="s">
        <v>16</v>
      </c>
      <c r="C28" s="15" t="s">
        <v>15</v>
      </c>
      <c r="D28" s="14">
        <v>12</v>
      </c>
      <c r="E28" s="20"/>
      <c r="F28" s="16"/>
    </row>
    <row r="29" spans="1:9" ht="34.049999999999997" customHeight="1" x14ac:dyDescent="0.3">
      <c r="A29" s="14"/>
      <c r="B29" s="22" t="s">
        <v>20</v>
      </c>
      <c r="C29" s="22"/>
      <c r="D29" s="22"/>
      <c r="E29" s="22"/>
      <c r="F29" s="17">
        <f>SUM(F23:F28)</f>
        <v>0</v>
      </c>
      <c r="H29" s="2"/>
      <c r="I29" s="18"/>
    </row>
    <row r="31" spans="1:9" ht="31.05" customHeight="1" x14ac:dyDescent="0.3">
      <c r="A31" s="27" t="s">
        <v>27</v>
      </c>
      <c r="B31" s="28"/>
      <c r="C31" s="28"/>
      <c r="D31" s="28"/>
      <c r="E31" s="28"/>
      <c r="F31" s="29"/>
    </row>
    <row r="32" spans="1:9" ht="31.05" customHeight="1" x14ac:dyDescent="0.3">
      <c r="A32" s="12" t="s">
        <v>1</v>
      </c>
      <c r="B32" s="13" t="s">
        <v>2</v>
      </c>
      <c r="C32" s="12" t="s">
        <v>3</v>
      </c>
      <c r="D32" s="12" t="s">
        <v>4</v>
      </c>
      <c r="E32" s="12" t="s">
        <v>5</v>
      </c>
      <c r="F32" s="12" t="s">
        <v>6</v>
      </c>
    </row>
    <row r="33" spans="1:9" ht="28.8" x14ac:dyDescent="0.3">
      <c r="A33" s="14">
        <v>1</v>
      </c>
      <c r="B33" s="15" t="s">
        <v>7</v>
      </c>
      <c r="C33" s="15" t="s">
        <v>8</v>
      </c>
      <c r="D33" s="14">
        <v>15</v>
      </c>
      <c r="E33" s="20"/>
      <c r="F33" s="16"/>
    </row>
    <row r="34" spans="1:9" ht="57.6" x14ac:dyDescent="0.3">
      <c r="A34" s="14">
        <v>2</v>
      </c>
      <c r="B34" s="15" t="s">
        <v>9</v>
      </c>
      <c r="C34" s="15" t="s">
        <v>10</v>
      </c>
      <c r="D34" s="14">
        <f>D33*(0.7*0.7*1.2)</f>
        <v>8.8199999999999985</v>
      </c>
      <c r="E34" s="20"/>
      <c r="F34" s="16"/>
    </row>
    <row r="35" spans="1:9" ht="57.6" x14ac:dyDescent="0.3">
      <c r="A35" s="14">
        <v>3</v>
      </c>
      <c r="B35" s="15" t="s">
        <v>11</v>
      </c>
      <c r="C35" s="15" t="s">
        <v>10</v>
      </c>
      <c r="D35" s="14">
        <f>D33*(0.7*0.7*2)</f>
        <v>14.699999999999998</v>
      </c>
      <c r="E35" s="20"/>
      <c r="F35" s="16"/>
    </row>
    <row r="36" spans="1:9" x14ac:dyDescent="0.3">
      <c r="A36" s="14">
        <v>4</v>
      </c>
      <c r="B36" s="15" t="s">
        <v>12</v>
      </c>
      <c r="C36" s="15" t="s">
        <v>13</v>
      </c>
      <c r="D36" s="14">
        <f>D33</f>
        <v>15</v>
      </c>
      <c r="E36" s="20"/>
      <c r="F36" s="16"/>
    </row>
    <row r="37" spans="1:9" ht="28.8" x14ac:dyDescent="0.3">
      <c r="A37" s="14">
        <v>5</v>
      </c>
      <c r="B37" s="15" t="s">
        <v>14</v>
      </c>
      <c r="C37" s="15" t="s">
        <v>15</v>
      </c>
      <c r="D37" s="14">
        <v>8</v>
      </c>
      <c r="E37" s="20"/>
      <c r="F37" s="16"/>
    </row>
    <row r="38" spans="1:9" x14ac:dyDescent="0.3">
      <c r="A38" s="14">
        <v>6</v>
      </c>
      <c r="B38" s="15" t="s">
        <v>16</v>
      </c>
      <c r="C38" s="15" t="s">
        <v>15</v>
      </c>
      <c r="D38" s="14">
        <v>8</v>
      </c>
      <c r="E38" s="20"/>
      <c r="F38" s="16"/>
    </row>
    <row r="39" spans="1:9" ht="34.049999999999997" customHeight="1" x14ac:dyDescent="0.3">
      <c r="A39" s="14"/>
      <c r="B39" s="22" t="s">
        <v>21</v>
      </c>
      <c r="C39" s="22"/>
      <c r="D39" s="22"/>
      <c r="E39" s="22"/>
      <c r="F39" s="17">
        <f>SUM(F33:F38)</f>
        <v>0</v>
      </c>
      <c r="H39" s="2"/>
      <c r="I39" s="18"/>
    </row>
    <row r="40" spans="1:9" x14ac:dyDescent="0.3">
      <c r="A40" s="14"/>
      <c r="B40" s="22" t="s">
        <v>23</v>
      </c>
      <c r="C40" s="22"/>
      <c r="D40" s="22"/>
      <c r="E40" s="22"/>
      <c r="F40" s="17">
        <f>SUM(F19,F29,F39)</f>
        <v>0</v>
      </c>
    </row>
    <row r="42" spans="1:9" x14ac:dyDescent="0.3">
      <c r="F42" s="21"/>
    </row>
    <row r="43" spans="1:9" x14ac:dyDescent="0.3">
      <c r="F43" s="21"/>
    </row>
  </sheetData>
  <mergeCells count="9">
    <mergeCell ref="B40:E40"/>
    <mergeCell ref="B1:C3"/>
    <mergeCell ref="A10:F10"/>
    <mergeCell ref="A31:F31"/>
    <mergeCell ref="B39:E39"/>
    <mergeCell ref="A11:F11"/>
    <mergeCell ref="B19:E19"/>
    <mergeCell ref="A21:F21"/>
    <mergeCell ref="B29:E29"/>
  </mergeCells>
  <pageMargins left="0.7" right="0.7" top="0.75" bottom="0.75" header="0.3" footer="0.3"/>
  <pageSetup paperSize="9" scale="6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BoQs Taleh,Fiqi Fuliyeh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Abdirahim Dahir</dc:creator>
  <cp:lastModifiedBy>maslaha abdille</cp:lastModifiedBy>
  <cp:lastPrinted>2026-07-23T11:06:56Z</cp:lastPrinted>
  <dcterms:created xsi:type="dcterms:W3CDTF">2025-09-25T05:53:34Z</dcterms:created>
  <dcterms:modified xsi:type="dcterms:W3CDTF">2026-07-23T12:46:42Z</dcterms:modified>
</cp:coreProperties>
</file>